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7500" windowHeight="6540" activeTab="1"/>
  </bookViews>
  <sheets>
    <sheet name="Макси+Медиум" sheetId="1" r:id="rId1"/>
    <sheet name="Мини+Той" sheetId="2" r:id="rId2"/>
  </sheets>
  <definedNames/>
  <calcPr fullCalcOnLoad="1"/>
</workbook>
</file>

<file path=xl/sharedStrings.xml><?xml version="1.0" encoding="utf-8"?>
<sst xmlns="http://schemas.openxmlformats.org/spreadsheetml/2006/main" count="83" uniqueCount="40">
  <si>
    <t>сек.</t>
  </si>
  <si>
    <t>Фамилия, имя участника,
порода, кличка собаки</t>
  </si>
  <si>
    <t>Стартовый
номер</t>
  </si>
  <si>
    <t>время</t>
  </si>
  <si>
    <t>Время
спортсмена</t>
  </si>
  <si>
    <t>трасса</t>
  </si>
  <si>
    <t>общий</t>
  </si>
  <si>
    <t>Скорость</t>
  </si>
  <si>
    <t>Сумма
штрафа</t>
  </si>
  <si>
    <t>Место</t>
  </si>
  <si>
    <t>Разряд</t>
  </si>
  <si>
    <t>Длина трассы аджилити</t>
  </si>
  <si>
    <t>Длина трассы джампинг</t>
  </si>
  <si>
    <t>контрольное время</t>
  </si>
  <si>
    <t>сек.,</t>
  </si>
  <si>
    <t xml:space="preserve"> м,</t>
  </si>
  <si>
    <t>ПРОТОКОЛ</t>
  </si>
  <si>
    <t>соревнований по аджилити</t>
  </si>
  <si>
    <t>МАКСИ + МЕДИУМ</t>
  </si>
  <si>
    <t>г. Северодвинск</t>
  </si>
  <si>
    <t>Штраф</t>
  </si>
  <si>
    <t>Аджилити-Джампинг</t>
  </si>
  <si>
    <t>Аджилити-Стандарт</t>
  </si>
  <si>
    <t>.05.2010</t>
  </si>
  <si>
    <t xml:space="preserve">    максимальное время</t>
  </si>
  <si>
    <t>д.р.т. Алиби Фокс Доубле Шансе</t>
  </si>
  <si>
    <t>д.р.т. Алиби Фокс Хит Хот Рок'с</t>
  </si>
  <si>
    <t>метис Филл</t>
  </si>
  <si>
    <t>йорк Золотой Эльф</t>
  </si>
  <si>
    <t>метис Люся</t>
  </si>
  <si>
    <t>2юн</t>
  </si>
  <si>
    <t>3юн</t>
  </si>
  <si>
    <t>Открытый личный турнир по кинологическому спорту (вид: аджилити)</t>
  </si>
  <si>
    <t>Протокол соревнований</t>
  </si>
  <si>
    <t>категория: той</t>
  </si>
  <si>
    <t>Щипин Михаил, 2001 г.р.</t>
  </si>
  <si>
    <t>Оленева Екатерина, 1999 г.р.</t>
  </si>
  <si>
    <t xml:space="preserve">Богданова Виктория, 2001 г.р. </t>
  </si>
  <si>
    <t>Балбошина Мария, 2000 г.р.</t>
  </si>
  <si>
    <t>Лутошкина Ольга, 1999 г.р.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</si>
</sst>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14" xfId="0" applyFont="1" applyBorder="1" applyAlignment="1">
      <alignment horizontal="center" vertical="center" textRotation="90"/>
    </xf>
    <xf numFmtId="2" fontId="3" fillId="33" borderId="15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3" fillId="0" borderId="14" xfId="0" applyNumberFormat="1" applyFont="1" applyBorder="1" applyAlignment="1">
      <alignment/>
    </xf>
    <xf numFmtId="0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2" fontId="3" fillId="0" borderId="20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1" xfId="0" applyFont="1" applyBorder="1" applyAlignment="1">
      <alignment/>
    </xf>
    <xf numFmtId="0" fontId="3" fillId="33" borderId="14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wrapText="1"/>
    </xf>
    <xf numFmtId="0" fontId="3" fillId="33" borderId="19" xfId="0" applyFont="1" applyFill="1" applyBorder="1" applyAlignment="1">
      <alignment horizontal="left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24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2" fillId="33" borderId="0" xfId="0" applyFont="1" applyFill="1" applyAlignment="1">
      <alignment horizontal="center"/>
    </xf>
    <xf numFmtId="14" fontId="2" fillId="33" borderId="0" xfId="0" applyNumberFormat="1" applyFont="1" applyFill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D7" sqref="D7:D8"/>
    </sheetView>
  </sheetViews>
  <sheetFormatPr defaultColWidth="9.00390625" defaultRowHeight="12.75"/>
  <cols>
    <col min="1" max="1" width="6.00390625" style="2" customWidth="1"/>
    <col min="2" max="2" width="14.375" style="2" customWidth="1"/>
    <col min="3" max="3" width="3.875" style="2" customWidth="1"/>
    <col min="4" max="4" width="5.75390625" style="2" customWidth="1"/>
    <col min="5" max="6" width="8.125" style="2" customWidth="1"/>
    <col min="7" max="7" width="6.75390625" style="2" customWidth="1"/>
    <col min="8" max="8" width="4.75390625" style="2" customWidth="1"/>
    <col min="9" max="10" width="6.75390625" style="2" customWidth="1"/>
    <col min="11" max="11" width="7.75390625" style="2" customWidth="1"/>
    <col min="12" max="12" width="6.75390625" style="2" customWidth="1"/>
    <col min="13" max="13" width="4.75390625" style="2" customWidth="1"/>
    <col min="14" max="15" width="6.75390625" style="2" customWidth="1"/>
    <col min="16" max="16" width="9.125" style="2" customWidth="1"/>
    <col min="17" max="17" width="5.75390625" style="2" customWidth="1"/>
    <col min="18" max="18" width="5.375" style="2" customWidth="1"/>
    <col min="19" max="16384" width="9.125" style="2" customWidth="1"/>
  </cols>
  <sheetData>
    <row r="1" spans="1:18" ht="14.25" customHeight="1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1.25" customHeight="1">
      <c r="A2" s="52" t="s">
        <v>17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ht="3" customHeight="1"/>
    <row r="4" spans="1:18" ht="14.25" customHeight="1">
      <c r="A4" s="52" t="s">
        <v>18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8" ht="12" customHeight="1">
      <c r="A5" s="62" t="s">
        <v>19</v>
      </c>
      <c r="B5" s="62"/>
      <c r="Q5" s="63" t="s">
        <v>23</v>
      </c>
      <c r="R5" s="62"/>
    </row>
    <row r="6" ht="2.25" customHeight="1"/>
    <row r="7" spans="1:16" ht="15">
      <c r="A7" s="1" t="s">
        <v>11</v>
      </c>
      <c r="B7" s="1"/>
      <c r="C7" s="1"/>
      <c r="D7" s="6"/>
      <c r="E7" s="1" t="s">
        <v>15</v>
      </c>
      <c r="F7" s="1" t="s">
        <v>13</v>
      </c>
      <c r="G7" s="1"/>
      <c r="H7" s="1"/>
      <c r="I7" s="6"/>
      <c r="J7" s="1" t="s">
        <v>14</v>
      </c>
      <c r="K7" s="4" t="s">
        <v>24</v>
      </c>
      <c r="L7" s="1"/>
      <c r="M7" s="1"/>
      <c r="N7" s="1"/>
      <c r="O7" s="8">
        <f>I7*1.5</f>
        <v>0</v>
      </c>
      <c r="P7" s="1" t="s">
        <v>0</v>
      </c>
    </row>
    <row r="8" spans="1:16" ht="15">
      <c r="A8" s="1" t="s">
        <v>12</v>
      </c>
      <c r="B8" s="1"/>
      <c r="C8" s="1"/>
      <c r="D8" s="6"/>
      <c r="E8" s="1" t="s">
        <v>15</v>
      </c>
      <c r="F8" s="1" t="s">
        <v>13</v>
      </c>
      <c r="G8" s="1"/>
      <c r="H8" s="1"/>
      <c r="I8" s="7"/>
      <c r="J8" s="1" t="s">
        <v>14</v>
      </c>
      <c r="K8" s="5" t="s">
        <v>24</v>
      </c>
      <c r="L8" s="1"/>
      <c r="M8" s="1"/>
      <c r="N8" s="1"/>
      <c r="O8" s="9">
        <f>I8*1.5</f>
        <v>0</v>
      </c>
      <c r="P8" s="1" t="s">
        <v>0</v>
      </c>
    </row>
    <row r="9" spans="6:11" ht="5.25" customHeight="1">
      <c r="F9" s="3"/>
      <c r="K9" s="3"/>
    </row>
    <row r="10" spans="1:18" ht="12.75">
      <c r="A10" s="54" t="s">
        <v>2</v>
      </c>
      <c r="B10" s="64" t="s">
        <v>1</v>
      </c>
      <c r="C10" s="64"/>
      <c r="D10" s="64"/>
      <c r="E10" s="64"/>
      <c r="F10" s="53" t="s">
        <v>22</v>
      </c>
      <c r="G10" s="53"/>
      <c r="H10" s="53"/>
      <c r="I10" s="53"/>
      <c r="J10" s="58"/>
      <c r="K10" s="59" t="s">
        <v>21</v>
      </c>
      <c r="L10" s="53"/>
      <c r="M10" s="53"/>
      <c r="N10" s="53"/>
      <c r="O10" s="58"/>
      <c r="P10" s="56" t="s">
        <v>8</v>
      </c>
      <c r="Q10" s="60" t="s">
        <v>9</v>
      </c>
      <c r="R10" s="60" t="s">
        <v>10</v>
      </c>
    </row>
    <row r="11" spans="1:18" ht="12.75">
      <c r="A11" s="54"/>
      <c r="B11" s="64"/>
      <c r="C11" s="64"/>
      <c r="D11" s="64"/>
      <c r="E11" s="64"/>
      <c r="F11" s="54" t="s">
        <v>4</v>
      </c>
      <c r="G11" s="53" t="s">
        <v>20</v>
      </c>
      <c r="H11" s="53"/>
      <c r="I11" s="53"/>
      <c r="J11" s="66" t="s">
        <v>7</v>
      </c>
      <c r="K11" s="56" t="s">
        <v>4</v>
      </c>
      <c r="L11" s="53" t="s">
        <v>20</v>
      </c>
      <c r="M11" s="53"/>
      <c r="N11" s="53"/>
      <c r="O11" s="66" t="s">
        <v>7</v>
      </c>
      <c r="P11" s="56"/>
      <c r="Q11" s="60"/>
      <c r="R11" s="60"/>
    </row>
    <row r="12" spans="1:18" ht="42" customHeight="1">
      <c r="A12" s="55"/>
      <c r="B12" s="65"/>
      <c r="C12" s="65"/>
      <c r="D12" s="65"/>
      <c r="E12" s="65"/>
      <c r="F12" s="55"/>
      <c r="G12" s="16" t="s">
        <v>3</v>
      </c>
      <c r="H12" s="16" t="s">
        <v>5</v>
      </c>
      <c r="I12" s="16" t="s">
        <v>6</v>
      </c>
      <c r="J12" s="67"/>
      <c r="K12" s="57"/>
      <c r="L12" s="16" t="s">
        <v>3</v>
      </c>
      <c r="M12" s="16" t="s">
        <v>5</v>
      </c>
      <c r="N12" s="16" t="s">
        <v>6</v>
      </c>
      <c r="O12" s="67"/>
      <c r="P12" s="57"/>
      <c r="Q12" s="61"/>
      <c r="R12" s="61"/>
    </row>
    <row r="13" spans="1:18" ht="12.75" customHeight="1">
      <c r="A13" s="37"/>
      <c r="B13" s="49"/>
      <c r="C13" s="50"/>
      <c r="D13" s="50"/>
      <c r="E13" s="51"/>
      <c r="F13" s="17"/>
      <c r="G13" s="24">
        <f>IF((F13-I7)&gt;0,F13-I7,IF(F13="","",0))</f>
      </c>
      <c r="H13" s="27"/>
      <c r="I13" s="29">
        <f>IF(F13&gt;O7,120,IF(F13&gt;0,G13+H13,IF(F13="","",120)))</f>
      </c>
      <c r="J13" s="33">
        <f>IF(F13&gt;0,D7/F13,"")</f>
      </c>
      <c r="K13" s="18"/>
      <c r="L13" s="24">
        <f>IF((K13-I8)&gt;0,K13-I8,IF(K13="","",0))</f>
      </c>
      <c r="M13" s="18"/>
      <c r="N13" s="29">
        <f>IF(K13&gt;O8,100,IF(K13&gt;0,L13+M13,IF(K13="","",100)))</f>
      </c>
      <c r="O13" s="33">
        <f>IF(K13&gt;0,D8/K13,"")</f>
      </c>
      <c r="P13" s="30">
        <f>IF(I13="","",IF(N13="","",I13+N13))</f>
      </c>
      <c r="Q13" s="19" t="str">
        <f>IF(P13="","-",RANK(P13,P13:P39,1))</f>
        <v>-</v>
      </c>
      <c r="R13" s="27"/>
    </row>
    <row r="14" spans="1:18" ht="12.75" customHeight="1">
      <c r="A14" s="38"/>
      <c r="B14" s="42"/>
      <c r="C14" s="43"/>
      <c r="D14" s="43"/>
      <c r="E14" s="44"/>
      <c r="F14" s="20"/>
      <c r="G14" s="10"/>
      <c r="H14" s="11"/>
      <c r="I14" s="12"/>
      <c r="J14" s="13"/>
      <c r="K14" s="21"/>
      <c r="L14" s="12"/>
      <c r="M14" s="21"/>
      <c r="N14" s="12"/>
      <c r="O14" s="35"/>
      <c r="P14" s="31"/>
      <c r="Q14" s="22"/>
      <c r="R14" s="11"/>
    </row>
    <row r="15" spans="1:18" ht="12.75">
      <c r="A15" s="45"/>
      <c r="B15" s="39"/>
      <c r="C15" s="40"/>
      <c r="D15" s="40"/>
      <c r="E15" s="41"/>
      <c r="F15" s="14"/>
      <c r="G15" s="25">
        <f>IF((F15-I7)&gt;0,F15-I7,IF(F15="","",0))</f>
      </c>
      <c r="H15" s="28"/>
      <c r="I15" s="26">
        <f>IF(F15&gt;O7,120,IF(F15&gt;0,G15+H15,IF(F15="","",120)))</f>
      </c>
      <c r="J15" s="34">
        <f>IF(F15&gt;0,D7/F15,"")</f>
      </c>
      <c r="K15" s="15"/>
      <c r="L15" s="25">
        <f>IF((K15-I8)&gt;0,K15-I8,IF(K15="","",0))</f>
      </c>
      <c r="M15" s="15"/>
      <c r="N15" s="26">
        <f>IF(K15&gt;O8,100,IF(K15&gt;0,L15+M15,IF(K15="","",100)))</f>
      </c>
      <c r="O15" s="34">
        <f>IF(K15&gt;0,D8/K15,"")</f>
      </c>
      <c r="P15" s="32">
        <f>IF(I15="","",IF(N15="","",I15+N15))</f>
      </c>
      <c r="Q15" s="3" t="str">
        <f>IF(P15="","-",RANK(P15,P13:P39,1))</f>
        <v>-</v>
      </c>
      <c r="R15" s="28"/>
    </row>
    <row r="16" spans="1:18" ht="12.75">
      <c r="A16" s="45"/>
      <c r="B16" s="46"/>
      <c r="C16" s="47"/>
      <c r="D16" s="47"/>
      <c r="E16" s="48"/>
      <c r="F16" s="14"/>
      <c r="G16" s="25"/>
      <c r="H16" s="28"/>
      <c r="I16" s="26"/>
      <c r="J16" s="34"/>
      <c r="K16" s="15"/>
      <c r="L16" s="26"/>
      <c r="M16" s="15"/>
      <c r="N16" s="26"/>
      <c r="O16" s="36"/>
      <c r="P16" s="32"/>
      <c r="Q16" s="3"/>
      <c r="R16" s="28"/>
    </row>
    <row r="17" spans="1:18" ht="12.75">
      <c r="A17" s="37"/>
      <c r="B17" s="49"/>
      <c r="C17" s="50"/>
      <c r="D17" s="50"/>
      <c r="E17" s="51"/>
      <c r="F17" s="17"/>
      <c r="G17" s="24">
        <f>IF((F17-I7)&gt;0,F17-I7,IF(F17="","",0))</f>
      </c>
      <c r="H17" s="27"/>
      <c r="I17" s="29">
        <f>IF(F17&gt;O7,120,IF(F17&gt;0,G17+H17,IF(F17="","",120)))</f>
      </c>
      <c r="J17" s="33">
        <f>IF(F17&gt;0,D7/F17,"")</f>
      </c>
      <c r="K17" s="18"/>
      <c r="L17" s="24">
        <f>IF((K17-I8)&gt;0,K17-I8,IF(K17="","",0))</f>
      </c>
      <c r="M17" s="18"/>
      <c r="N17" s="29">
        <f>IF(K17&gt;O8,100,IF(K17&gt;0,L17+M17,IF(K17="","",100)))</f>
      </c>
      <c r="O17" s="33">
        <f>IF(K17&gt;0,D8/K17,"")</f>
      </c>
      <c r="P17" s="30">
        <f>IF(I17="","",IF(N17="","",I17+N17))</f>
      </c>
      <c r="Q17" s="19" t="str">
        <f>IF(P17="","-",RANK(P17,P13:P39,1))</f>
        <v>-</v>
      </c>
      <c r="R17" s="27"/>
    </row>
    <row r="18" spans="1:18" ht="12.75">
      <c r="A18" s="38"/>
      <c r="B18" s="42"/>
      <c r="C18" s="43"/>
      <c r="D18" s="43"/>
      <c r="E18" s="44"/>
      <c r="F18" s="20"/>
      <c r="G18" s="10"/>
      <c r="H18" s="11"/>
      <c r="I18" s="12"/>
      <c r="J18" s="13"/>
      <c r="K18" s="21"/>
      <c r="L18" s="12"/>
      <c r="M18" s="21"/>
      <c r="N18" s="12"/>
      <c r="O18" s="35"/>
      <c r="P18" s="31"/>
      <c r="Q18" s="22"/>
      <c r="R18" s="11"/>
    </row>
    <row r="19" spans="1:18" ht="12.75">
      <c r="A19" s="45"/>
      <c r="B19" s="39"/>
      <c r="C19" s="40"/>
      <c r="D19" s="40"/>
      <c r="E19" s="41"/>
      <c r="F19" s="14"/>
      <c r="G19" s="25">
        <f>IF((F19-I7)&gt;0,F19-I7,IF(F19="","",0))</f>
      </c>
      <c r="H19" s="28"/>
      <c r="I19" s="26">
        <f>IF(F19&gt;O7,120,IF(F19&gt;0,G19+H19,IF(F19="","",120)))</f>
      </c>
      <c r="J19" s="34">
        <f>IF(F19&gt;0,D7/F19,"")</f>
      </c>
      <c r="K19" s="15"/>
      <c r="L19" s="25">
        <f>IF((K19-I8)&gt;0,K19-I8,IF(K19="","",0))</f>
      </c>
      <c r="M19" s="15"/>
      <c r="N19" s="26">
        <f>IF(K19&gt;O8,100,IF(K19&gt;0,L19+M19,IF(K19="","",100)))</f>
      </c>
      <c r="O19" s="34">
        <f>IF(K19&gt;0,D8/K19,"")</f>
      </c>
      <c r="P19" s="32">
        <f>IF(I19="","",IF(N19="","",I19+N19))</f>
      </c>
      <c r="Q19" s="3" t="str">
        <f>IF(P19="","-",RANK(P19,P13:P39,1))</f>
        <v>-</v>
      </c>
      <c r="R19" s="28"/>
    </row>
    <row r="20" spans="1:18" ht="12.75">
      <c r="A20" s="38"/>
      <c r="B20" s="42"/>
      <c r="C20" s="43"/>
      <c r="D20" s="43"/>
      <c r="E20" s="44"/>
      <c r="F20" s="20"/>
      <c r="G20" s="10"/>
      <c r="H20" s="11"/>
      <c r="I20" s="12"/>
      <c r="J20" s="13"/>
      <c r="K20" s="21"/>
      <c r="L20" s="12"/>
      <c r="M20" s="21"/>
      <c r="N20" s="12"/>
      <c r="O20" s="35"/>
      <c r="P20" s="31"/>
      <c r="Q20" s="22"/>
      <c r="R20" s="11"/>
    </row>
    <row r="21" spans="1:18" ht="12.75">
      <c r="A21" s="45"/>
      <c r="B21" s="39"/>
      <c r="C21" s="40"/>
      <c r="D21" s="40"/>
      <c r="E21" s="41"/>
      <c r="F21" s="14"/>
      <c r="G21" s="25">
        <f>IF((F21-I7)&gt;0,F21-I7,IF(F21="","",0))</f>
      </c>
      <c r="H21" s="28"/>
      <c r="I21" s="26">
        <f>IF(F21&gt;O7,120,IF(F21&gt;0,G21+H21,IF(F21="","",120)))</f>
      </c>
      <c r="J21" s="34">
        <f>IF(F21&gt;0,D7/F21,"")</f>
      </c>
      <c r="K21" s="15"/>
      <c r="L21" s="25">
        <f>IF((K21-I8)&gt;0,K21-I8,IF(K21="","",0))</f>
      </c>
      <c r="M21" s="15"/>
      <c r="N21" s="26">
        <f>IF(K21&gt;O8,100,IF(K21&gt;0,L21+M21,IF(K21="","",100)))</f>
      </c>
      <c r="O21" s="34">
        <f>IF(K21&gt;0,D8/K21,"")</f>
      </c>
      <c r="P21" s="32">
        <f>IF(I21="","",IF(N21="","",I21+N21))</f>
      </c>
      <c r="Q21" s="3" t="str">
        <f>IF(P21="","-",RANK(P21,P13:P39,1))</f>
        <v>-</v>
      </c>
      <c r="R21" s="28"/>
    </row>
    <row r="22" spans="1:18" ht="12.75">
      <c r="A22" s="38"/>
      <c r="B22" s="42"/>
      <c r="C22" s="43"/>
      <c r="D22" s="43"/>
      <c r="E22" s="44"/>
      <c r="F22" s="23"/>
      <c r="G22" s="12"/>
      <c r="H22" s="11"/>
      <c r="I22" s="12"/>
      <c r="J22" s="35"/>
      <c r="K22" s="21"/>
      <c r="L22" s="12"/>
      <c r="M22" s="21"/>
      <c r="N22" s="12"/>
      <c r="O22" s="35"/>
      <c r="P22" s="31"/>
      <c r="Q22" s="22"/>
      <c r="R22" s="11"/>
    </row>
    <row r="23" spans="1:18" ht="12.75">
      <c r="A23" s="45"/>
      <c r="B23" s="39"/>
      <c r="C23" s="40"/>
      <c r="D23" s="40"/>
      <c r="E23" s="41"/>
      <c r="F23" s="15"/>
      <c r="G23" s="25">
        <f>IF((F23-I7)&gt;0,F23-I7,IF(F23="","",0))</f>
      </c>
      <c r="H23" s="28"/>
      <c r="I23" s="26">
        <f>IF(F23&gt;O7,120,IF(F23&gt;0,G23+H23,IF(F23="","",120)))</f>
      </c>
      <c r="J23" s="34">
        <f>IF(F23&gt;0,D7/F23,"")</f>
      </c>
      <c r="K23" s="15"/>
      <c r="L23" s="25">
        <f>IF((K23-I8)&gt;0,K23-I8,IF(K23="","",0))</f>
      </c>
      <c r="M23" s="15"/>
      <c r="N23" s="26">
        <f>IF(K23&gt;O8,100,IF(K23&gt;0,L23+M23,IF(K23="","",100)))</f>
      </c>
      <c r="O23" s="34">
        <f>IF(K23&gt;0,D8/K23,"")</f>
      </c>
      <c r="P23" s="32">
        <f>IF(I23="","",IF(N23="","",I23+N23))</f>
      </c>
      <c r="Q23" s="3" t="str">
        <f>IF(P23="","-",RANK(P23,P13:P39,1))</f>
        <v>-</v>
      </c>
      <c r="R23" s="28"/>
    </row>
    <row r="24" spans="1:18" ht="12.75">
      <c r="A24" s="45"/>
      <c r="B24" s="46"/>
      <c r="C24" s="47"/>
      <c r="D24" s="47"/>
      <c r="E24" s="48"/>
      <c r="F24" s="15"/>
      <c r="G24" s="26"/>
      <c r="H24" s="28"/>
      <c r="I24" s="26"/>
      <c r="J24" s="36"/>
      <c r="K24" s="15"/>
      <c r="L24" s="26"/>
      <c r="M24" s="15"/>
      <c r="N24" s="26"/>
      <c r="O24" s="36"/>
      <c r="P24" s="32"/>
      <c r="Q24" s="3"/>
      <c r="R24" s="28"/>
    </row>
    <row r="25" spans="1:18" ht="12.75">
      <c r="A25" s="37"/>
      <c r="B25" s="49"/>
      <c r="C25" s="50"/>
      <c r="D25" s="50"/>
      <c r="E25" s="51"/>
      <c r="F25" s="18"/>
      <c r="G25" s="24">
        <f>IF((F25-I7)&gt;0,F25-I7,IF(F25="","",0))</f>
      </c>
      <c r="H25" s="27"/>
      <c r="I25" s="29">
        <f>IF(F25&gt;O7,120,IF(F25&gt;0,G25+H25,IF(F25="","",120)))</f>
      </c>
      <c r="J25" s="33">
        <f>IF(F25&gt;0,D7/F25,"")</f>
      </c>
      <c r="K25" s="18"/>
      <c r="L25" s="24">
        <f>IF((K25-I8)&gt;0,K25-I8,IF(K25="","",0))</f>
      </c>
      <c r="M25" s="18"/>
      <c r="N25" s="29">
        <f>IF(K25&gt;O8,100,IF(K25&gt;0,L25+M25,IF(K25="","",100)))</f>
      </c>
      <c r="O25" s="33">
        <f>IF(K25&gt;0,D8/K25,"")</f>
      </c>
      <c r="P25" s="30">
        <f>IF(I25="","",IF(N25="","",I25+N25))</f>
      </c>
      <c r="Q25" s="19" t="str">
        <f>IF(P25="","-",RANK(P25,P13:P39,1))</f>
        <v>-</v>
      </c>
      <c r="R25" s="27"/>
    </row>
    <row r="26" spans="1:18" ht="12.75">
      <c r="A26" s="38"/>
      <c r="B26" s="42"/>
      <c r="C26" s="43"/>
      <c r="D26" s="43"/>
      <c r="E26" s="44"/>
      <c r="F26" s="21"/>
      <c r="G26" s="12"/>
      <c r="H26" s="11"/>
      <c r="I26" s="12"/>
      <c r="J26" s="35"/>
      <c r="K26" s="21"/>
      <c r="L26" s="12"/>
      <c r="M26" s="21"/>
      <c r="N26" s="12"/>
      <c r="O26" s="35"/>
      <c r="P26" s="31"/>
      <c r="Q26" s="22"/>
      <c r="R26" s="11"/>
    </row>
    <row r="27" spans="1:18" ht="12.75">
      <c r="A27" s="45"/>
      <c r="B27" s="39"/>
      <c r="C27" s="40"/>
      <c r="D27" s="40"/>
      <c r="E27" s="41"/>
      <c r="F27" s="15"/>
      <c r="G27" s="25">
        <f>IF((F27-I7)&gt;0,F27-I7,IF(F27="","",0))</f>
      </c>
      <c r="H27" s="28"/>
      <c r="I27" s="26">
        <f>IF(F27&gt;O7,120,IF(F27&gt;0,G27+H27,IF(F27="","",120)))</f>
      </c>
      <c r="J27" s="34">
        <f>IF(F27&gt;0,D7/F27,"")</f>
      </c>
      <c r="K27" s="15"/>
      <c r="L27" s="25">
        <f>IF((K27-I8)&gt;0,K27-I8,IF(K27="","",0))</f>
      </c>
      <c r="M27" s="15"/>
      <c r="N27" s="26">
        <f>IF(K27&gt;O8,100,IF(K27&gt;0,L27+M27,IF(K27="","",100)))</f>
      </c>
      <c r="O27" s="34">
        <f>IF(K27&gt;0,D8/K27,"")</f>
      </c>
      <c r="P27" s="32">
        <f>IF(I27="","",IF(N27="","",I27+N27))</f>
      </c>
      <c r="Q27" s="3" t="str">
        <f>IF(P27="","-",RANK(P27,P13:P39,1))</f>
        <v>-</v>
      </c>
      <c r="R27" s="28"/>
    </row>
    <row r="28" spans="1:18" ht="12.75">
      <c r="A28" s="45"/>
      <c r="B28" s="46"/>
      <c r="C28" s="47"/>
      <c r="D28" s="47"/>
      <c r="E28" s="48"/>
      <c r="F28" s="15"/>
      <c r="G28" s="26"/>
      <c r="H28" s="28"/>
      <c r="I28" s="26"/>
      <c r="J28" s="36"/>
      <c r="K28" s="15"/>
      <c r="L28" s="26"/>
      <c r="M28" s="15"/>
      <c r="N28" s="26"/>
      <c r="O28" s="36"/>
      <c r="P28" s="32"/>
      <c r="Q28" s="3"/>
      <c r="R28" s="28"/>
    </row>
    <row r="29" spans="1:18" ht="12.75">
      <c r="A29" s="37"/>
      <c r="B29" s="49"/>
      <c r="C29" s="50"/>
      <c r="D29" s="50"/>
      <c r="E29" s="51"/>
      <c r="F29" s="18"/>
      <c r="G29" s="24">
        <f>IF((F29-I7)&gt;0,F29-I7,IF(F29="","",0))</f>
      </c>
      <c r="H29" s="27"/>
      <c r="I29" s="29">
        <f>IF(F29&gt;O7,120,IF(F29&gt;0,G29+H29,IF(F29="","",120)))</f>
      </c>
      <c r="J29" s="33">
        <f>IF(F29&gt;0,D7/F29,"")</f>
      </c>
      <c r="K29" s="18"/>
      <c r="L29" s="24">
        <f>IF((K29-I8)&gt;0,K29-I8,IF(K29="","",0))</f>
      </c>
      <c r="M29" s="18"/>
      <c r="N29" s="29">
        <f>IF(K29&gt;O8,100,IF(K29&gt;0,L29+M29,IF(K29="","",100)))</f>
      </c>
      <c r="O29" s="33">
        <f>IF(K29&gt;0,D8/K29,"")</f>
      </c>
      <c r="P29" s="30">
        <f>IF(I29="","",IF(N29="","",I29+N29))</f>
      </c>
      <c r="Q29" s="19" t="str">
        <f>IF(P29="","-",RANK(P29,P13:P39,1))</f>
        <v>-</v>
      </c>
      <c r="R29" s="27"/>
    </row>
    <row r="30" spans="1:18" ht="12.75">
      <c r="A30" s="38"/>
      <c r="B30" s="42"/>
      <c r="C30" s="43"/>
      <c r="D30" s="43"/>
      <c r="E30" s="44"/>
      <c r="F30" s="21"/>
      <c r="G30" s="12"/>
      <c r="H30" s="11"/>
      <c r="I30" s="12"/>
      <c r="J30" s="35"/>
      <c r="K30" s="21"/>
      <c r="L30" s="12"/>
      <c r="M30" s="21"/>
      <c r="N30" s="12"/>
      <c r="O30" s="35"/>
      <c r="P30" s="31"/>
      <c r="Q30" s="22"/>
      <c r="R30" s="11"/>
    </row>
    <row r="31" spans="1:18" ht="12.75">
      <c r="A31" s="45"/>
      <c r="B31" s="39"/>
      <c r="C31" s="40"/>
      <c r="D31" s="40"/>
      <c r="E31" s="41"/>
      <c r="F31" s="15"/>
      <c r="G31" s="25">
        <f>IF((F31-I7)&gt;0,F31-I7,IF(F31="","",0))</f>
      </c>
      <c r="H31" s="28"/>
      <c r="I31" s="26">
        <f>IF(F31&gt;O7,120,IF(F31&gt;0,G31+H31,IF(F31="","",120)))</f>
      </c>
      <c r="J31" s="34">
        <f>IF(F31&gt;0,D7/F31,"")</f>
      </c>
      <c r="K31" s="15"/>
      <c r="L31" s="25">
        <f>IF((K31-I8)&gt;0,K31-I8,IF(K31="","",0))</f>
      </c>
      <c r="M31" s="15"/>
      <c r="N31" s="26">
        <f>IF(K31&gt;O8,100,IF(K31&gt;0,L31+M31,IF(K31="","",100)))</f>
      </c>
      <c r="O31" s="34">
        <f>IF(K31&gt;0,D8/K31,"")</f>
      </c>
      <c r="P31" s="32">
        <f>IF(I31="","",IF(N31="","",I31+N31))</f>
      </c>
      <c r="Q31" s="3" t="str">
        <f>IF(P31="","-",RANK(P31,P13:P39,1))</f>
        <v>-</v>
      </c>
      <c r="R31" s="27"/>
    </row>
    <row r="32" spans="1:18" ht="12.75">
      <c r="A32" s="45"/>
      <c r="B32" s="46"/>
      <c r="C32" s="47"/>
      <c r="D32" s="47"/>
      <c r="E32" s="48"/>
      <c r="F32" s="15"/>
      <c r="G32" s="26"/>
      <c r="H32" s="28"/>
      <c r="I32" s="26"/>
      <c r="J32" s="36"/>
      <c r="K32" s="15"/>
      <c r="L32" s="26"/>
      <c r="M32" s="15"/>
      <c r="N32" s="26"/>
      <c r="O32" s="36"/>
      <c r="P32" s="32"/>
      <c r="Q32" s="3"/>
      <c r="R32" s="28"/>
    </row>
    <row r="33" spans="1:18" ht="12.75">
      <c r="A33" s="37"/>
      <c r="B33" s="49"/>
      <c r="C33" s="50"/>
      <c r="D33" s="50"/>
      <c r="E33" s="51"/>
      <c r="F33" s="18"/>
      <c r="G33" s="24">
        <f>IF((F33-I7)&gt;0,F33-I7,IF(F33="","",0))</f>
      </c>
      <c r="H33" s="27"/>
      <c r="I33" s="29">
        <f>IF(F33&gt;O7,120,IF(F33&gt;0,G33+H33,IF(F33="","",120)))</f>
      </c>
      <c r="J33" s="33">
        <f>IF(F33&gt;0,D7/F33,"")</f>
      </c>
      <c r="K33" s="18"/>
      <c r="L33" s="24">
        <f>IF((K33-I8)&gt;0,K33-I8,IF(K33="","",0))</f>
      </c>
      <c r="M33" s="18"/>
      <c r="N33" s="29">
        <f>IF(K33&gt;O8,100,IF(K33&gt;0,L33+M33,IF(K33="","",100)))</f>
      </c>
      <c r="O33" s="33">
        <f>IF(K33&gt;0,D8/K33,"")</f>
      </c>
      <c r="P33" s="30">
        <f>IF(I33="","",IF(N33="","",I33+N33))</f>
      </c>
      <c r="Q33" s="19" t="str">
        <f>IF(P33="","-",RANK(P33,P13:P39,1))</f>
        <v>-</v>
      </c>
      <c r="R33" s="27"/>
    </row>
    <row r="34" spans="1:18" ht="12.75">
      <c r="A34" s="38"/>
      <c r="B34" s="42"/>
      <c r="C34" s="43"/>
      <c r="D34" s="43"/>
      <c r="E34" s="44"/>
      <c r="F34" s="21"/>
      <c r="G34" s="12"/>
      <c r="H34" s="11"/>
      <c r="I34" s="12"/>
      <c r="J34" s="35"/>
      <c r="K34" s="21"/>
      <c r="L34" s="12"/>
      <c r="M34" s="21"/>
      <c r="N34" s="12"/>
      <c r="O34" s="35"/>
      <c r="P34" s="31"/>
      <c r="Q34" s="22"/>
      <c r="R34" s="11"/>
    </row>
    <row r="35" spans="1:18" ht="12.75">
      <c r="A35" s="45"/>
      <c r="B35" s="39"/>
      <c r="C35" s="40"/>
      <c r="D35" s="40"/>
      <c r="E35" s="41"/>
      <c r="F35" s="15"/>
      <c r="G35" s="25">
        <f>IF((F35-I7)&gt;0,F35-I7,IF(F35="","",0))</f>
      </c>
      <c r="H35" s="28"/>
      <c r="I35" s="26">
        <f>IF(F35&gt;O7,120,IF(F35&gt;0,G35+H35,IF(F35="","",120)))</f>
      </c>
      <c r="J35" s="34">
        <f>IF(F35&gt;0,D7/F35,"")</f>
      </c>
      <c r="K35" s="15"/>
      <c r="L35" s="25">
        <f>IF((K35-I8)&gt;0,K35-I8,IF(K35="","",0))</f>
      </c>
      <c r="M35" s="15"/>
      <c r="N35" s="26">
        <f>IF(K35&gt;O8,100,IF(K35&gt;0,L35+M35,IF(K35="","",100)))</f>
      </c>
      <c r="O35" s="34">
        <f>IF(K35&gt;0,D8/K35,"")</f>
      </c>
      <c r="P35" s="32">
        <f>IF(I35="","",IF(N35="","",I35+N35))</f>
      </c>
      <c r="Q35" s="3" t="str">
        <f>IF(P35="","-",RANK(P35,P13:P39,1))</f>
        <v>-</v>
      </c>
      <c r="R35" s="28"/>
    </row>
    <row r="36" spans="1:18" ht="12.75">
      <c r="A36" s="38"/>
      <c r="B36" s="42"/>
      <c r="C36" s="43"/>
      <c r="D36" s="43"/>
      <c r="E36" s="44"/>
      <c r="F36" s="21"/>
      <c r="G36" s="12"/>
      <c r="H36" s="11"/>
      <c r="I36" s="12"/>
      <c r="J36" s="35"/>
      <c r="K36" s="21"/>
      <c r="L36" s="12"/>
      <c r="M36" s="21"/>
      <c r="N36" s="12"/>
      <c r="O36" s="35"/>
      <c r="P36" s="31"/>
      <c r="Q36" s="22"/>
      <c r="R36" s="11"/>
    </row>
    <row r="37" spans="1:18" ht="12.75">
      <c r="A37" s="45"/>
      <c r="B37" s="39"/>
      <c r="C37" s="40"/>
      <c r="D37" s="40"/>
      <c r="E37" s="41"/>
      <c r="F37" s="15"/>
      <c r="G37" s="25">
        <f>IF((F37-I7)&gt;0,F37-I7,IF(F37="","",0))</f>
      </c>
      <c r="H37" s="28"/>
      <c r="I37" s="26">
        <f>IF(F37&gt;O7,120,IF(F37&gt;0,G37+H37,IF(F37="","",120)))</f>
      </c>
      <c r="J37" s="34">
        <f>IF(F37&gt;0,D7/F37,"")</f>
      </c>
      <c r="K37" s="15"/>
      <c r="L37" s="25">
        <f>IF((K37-I8)&gt;0,K37-I8,IF(K37="","",0))</f>
      </c>
      <c r="M37" s="15"/>
      <c r="N37" s="26">
        <f>IF(K37&gt;O8,100,IF(K37&gt;0,L37+M37,IF(K37="","",100)))</f>
      </c>
      <c r="O37" s="34">
        <f>IF(K37&gt;0,D8/K37,"")</f>
      </c>
      <c r="P37" s="32">
        <f>IF(I37="","",IF(N37="","",I37+N37))</f>
      </c>
      <c r="Q37" s="3" t="str">
        <f>IF(P37="","-",RANK(P37,P13:P39,1))</f>
        <v>-</v>
      </c>
      <c r="R37" s="28"/>
    </row>
    <row r="38" spans="1:18" ht="12.75">
      <c r="A38" s="38"/>
      <c r="B38" s="42"/>
      <c r="C38" s="43"/>
      <c r="D38" s="43"/>
      <c r="E38" s="44"/>
      <c r="F38" s="21"/>
      <c r="G38" s="12"/>
      <c r="H38" s="11"/>
      <c r="I38" s="12"/>
      <c r="J38" s="35"/>
      <c r="K38" s="21"/>
      <c r="L38" s="12"/>
      <c r="M38" s="21"/>
      <c r="N38" s="12"/>
      <c r="O38" s="35"/>
      <c r="P38" s="31"/>
      <c r="Q38" s="22"/>
      <c r="R38" s="11"/>
    </row>
    <row r="39" spans="1:18" ht="12.75">
      <c r="A39" s="37"/>
      <c r="B39" s="39"/>
      <c r="C39" s="40"/>
      <c r="D39" s="40"/>
      <c r="E39" s="41"/>
      <c r="F39" s="15"/>
      <c r="G39" s="25">
        <f>IF((F39-I7)&gt;0,F39-I7,IF(F39="","",0))</f>
      </c>
      <c r="H39" s="28"/>
      <c r="I39" s="26">
        <f>IF(F39&gt;O7,120,IF(F39&gt;0,G39+H39,IF(F39="","",120)))</f>
      </c>
      <c r="J39" s="34">
        <f>IF(F39&gt;0,D7/F39,"")</f>
      </c>
      <c r="K39" s="15"/>
      <c r="L39" s="25">
        <f>IF((K39-I8)&gt;0,K39-I8,IF(K39="","",0))</f>
      </c>
      <c r="M39" s="15"/>
      <c r="N39" s="26">
        <f>IF(K39&gt;O8,100,IF(K39&gt;0,L39+M39,IF(K39="","",100)))</f>
      </c>
      <c r="O39" s="34">
        <f>IF(K39&gt;0,D8/K39,"")</f>
      </c>
      <c r="P39" s="32">
        <f>IF(I39="","",IF(N39="","",I39+N39))</f>
      </c>
      <c r="Q39" s="3" t="str">
        <f>IF(P39="","-",RANK(P39,P13:P39,1))</f>
        <v>-</v>
      </c>
      <c r="R39" s="28"/>
    </row>
    <row r="40" spans="1:18" ht="12.75">
      <c r="A40" s="38"/>
      <c r="B40" s="42"/>
      <c r="C40" s="43"/>
      <c r="D40" s="43"/>
      <c r="E40" s="44"/>
      <c r="F40" s="21"/>
      <c r="G40" s="12"/>
      <c r="H40" s="11"/>
      <c r="I40" s="12"/>
      <c r="J40" s="35"/>
      <c r="K40" s="21"/>
      <c r="L40" s="12"/>
      <c r="M40" s="21"/>
      <c r="N40" s="12"/>
      <c r="O40" s="35"/>
      <c r="P40" s="31"/>
      <c r="Q40" s="22"/>
      <c r="R40" s="11"/>
    </row>
  </sheetData>
  <sheetProtection/>
  <mergeCells count="60">
    <mergeCell ref="A5:B5"/>
    <mergeCell ref="Q5:R5"/>
    <mergeCell ref="B10:E12"/>
    <mergeCell ref="A10:A12"/>
    <mergeCell ref="O11:O12"/>
    <mergeCell ref="J11:J12"/>
    <mergeCell ref="F10:J10"/>
    <mergeCell ref="K10:O10"/>
    <mergeCell ref="Q10:Q12"/>
    <mergeCell ref="B14:E14"/>
    <mergeCell ref="P10:P12"/>
    <mergeCell ref="R10:R12"/>
    <mergeCell ref="B13:E13"/>
    <mergeCell ref="A17:A18"/>
    <mergeCell ref="B17:E17"/>
    <mergeCell ref="B18:E18"/>
    <mergeCell ref="A1:R1"/>
    <mergeCell ref="A2:R2"/>
    <mergeCell ref="A4:R4"/>
    <mergeCell ref="G11:I11"/>
    <mergeCell ref="L11:N11"/>
    <mergeCell ref="F11:F12"/>
    <mergeCell ref="K11:K12"/>
    <mergeCell ref="A13:A14"/>
    <mergeCell ref="A19:A20"/>
    <mergeCell ref="B19:E19"/>
    <mergeCell ref="B20:E20"/>
    <mergeCell ref="A21:A22"/>
    <mergeCell ref="B21:E21"/>
    <mergeCell ref="B22:E22"/>
    <mergeCell ref="A15:A16"/>
    <mergeCell ref="B15:E15"/>
    <mergeCell ref="B16:E16"/>
    <mergeCell ref="A23:A24"/>
    <mergeCell ref="B23:E23"/>
    <mergeCell ref="B24:E24"/>
    <mergeCell ref="A25:A26"/>
    <mergeCell ref="B25:E25"/>
    <mergeCell ref="B26:E26"/>
    <mergeCell ref="A27:A28"/>
    <mergeCell ref="B27:E27"/>
    <mergeCell ref="B28:E28"/>
    <mergeCell ref="A29:A30"/>
    <mergeCell ref="B29:E29"/>
    <mergeCell ref="B30:E30"/>
    <mergeCell ref="A31:A32"/>
    <mergeCell ref="B31:E31"/>
    <mergeCell ref="B32:E32"/>
    <mergeCell ref="A33:A34"/>
    <mergeCell ref="B33:E33"/>
    <mergeCell ref="B34:E34"/>
    <mergeCell ref="A39:A40"/>
    <mergeCell ref="B39:E39"/>
    <mergeCell ref="B40:E40"/>
    <mergeCell ref="A35:A36"/>
    <mergeCell ref="B35:E35"/>
    <mergeCell ref="B36:E36"/>
    <mergeCell ref="A37:A38"/>
    <mergeCell ref="B37:E37"/>
    <mergeCell ref="B38:E38"/>
  </mergeCells>
  <printOptions/>
  <pageMargins left="0.984251968503937" right="0.7874015748031497" top="0.5905511811023623" bottom="0.3937007874015748" header="0" footer="0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selection activeCell="B21" sqref="B21:E21"/>
    </sheetView>
  </sheetViews>
  <sheetFormatPr defaultColWidth="9.00390625" defaultRowHeight="12.75"/>
  <cols>
    <col min="1" max="1" width="6.00390625" style="2" customWidth="1"/>
    <col min="2" max="2" width="14.375" style="2" customWidth="1"/>
    <col min="3" max="3" width="3.875" style="2" customWidth="1"/>
    <col min="4" max="4" width="5.75390625" style="2" customWidth="1"/>
    <col min="5" max="6" width="8.125" style="2" customWidth="1"/>
    <col min="7" max="7" width="6.75390625" style="2" customWidth="1"/>
    <col min="8" max="8" width="4.75390625" style="2" customWidth="1"/>
    <col min="9" max="10" width="6.75390625" style="2" customWidth="1"/>
    <col min="11" max="11" width="7.75390625" style="2" customWidth="1"/>
    <col min="12" max="12" width="6.75390625" style="2" customWidth="1"/>
    <col min="13" max="13" width="4.75390625" style="2" customWidth="1"/>
    <col min="14" max="15" width="6.75390625" style="2" customWidth="1"/>
    <col min="16" max="16" width="9.125" style="2" customWidth="1"/>
    <col min="17" max="17" width="5.75390625" style="2" customWidth="1"/>
    <col min="18" max="18" width="5.375" style="2" customWidth="1"/>
    <col min="19" max="16384" width="9.125" style="2" customWidth="1"/>
  </cols>
  <sheetData>
    <row r="1" spans="1:18" ht="14.25" customHeight="1">
      <c r="A1" s="52" t="s">
        <v>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1.25" customHeight="1">
      <c r="A2" s="52" t="s">
        <v>32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ht="3" customHeight="1"/>
    <row r="4" spans="1:18" ht="14.25" customHeight="1">
      <c r="A4" s="52" t="s">
        <v>34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8" ht="12" customHeight="1">
      <c r="A5" s="62" t="s">
        <v>19</v>
      </c>
      <c r="B5" s="62"/>
      <c r="Q5" s="63">
        <v>41665</v>
      </c>
      <c r="R5" s="62"/>
    </row>
    <row r="6" ht="2.25" customHeight="1"/>
    <row r="7" spans="1:16" ht="15">
      <c r="A7" s="1" t="s">
        <v>11</v>
      </c>
      <c r="B7" s="1"/>
      <c r="C7" s="1"/>
      <c r="D7" s="6">
        <v>136</v>
      </c>
      <c r="E7" s="1" t="s">
        <v>15</v>
      </c>
      <c r="F7" s="1" t="s">
        <v>13</v>
      </c>
      <c r="G7" s="1"/>
      <c r="H7" s="1"/>
      <c r="I7" s="6">
        <v>39</v>
      </c>
      <c r="J7" s="1" t="s">
        <v>14</v>
      </c>
      <c r="K7" s="4" t="s">
        <v>24</v>
      </c>
      <c r="L7" s="1"/>
      <c r="M7" s="1"/>
      <c r="N7" s="1"/>
      <c r="O7" s="8">
        <f>I7*1.5</f>
        <v>58.5</v>
      </c>
      <c r="P7" s="1" t="s">
        <v>0</v>
      </c>
    </row>
    <row r="8" spans="1:16" ht="15">
      <c r="A8" s="1" t="s">
        <v>12</v>
      </c>
      <c r="B8" s="1"/>
      <c r="C8" s="1"/>
      <c r="D8" s="6">
        <v>147</v>
      </c>
      <c r="E8" s="1" t="s">
        <v>15</v>
      </c>
      <c r="F8" s="1" t="s">
        <v>13</v>
      </c>
      <c r="G8" s="1"/>
      <c r="H8" s="1"/>
      <c r="I8" s="7">
        <v>39</v>
      </c>
      <c r="J8" s="1" t="s">
        <v>14</v>
      </c>
      <c r="K8" s="5" t="s">
        <v>24</v>
      </c>
      <c r="L8" s="1"/>
      <c r="M8" s="1"/>
      <c r="N8" s="1"/>
      <c r="O8" s="9">
        <f>I8*1.5</f>
        <v>58.5</v>
      </c>
      <c r="P8" s="1" t="s">
        <v>0</v>
      </c>
    </row>
    <row r="9" spans="6:11" ht="5.25" customHeight="1">
      <c r="F9" s="3"/>
      <c r="K9" s="3"/>
    </row>
    <row r="10" spans="1:18" ht="12.75">
      <c r="A10" s="54" t="s">
        <v>2</v>
      </c>
      <c r="B10" s="64" t="s">
        <v>1</v>
      </c>
      <c r="C10" s="64"/>
      <c r="D10" s="64"/>
      <c r="E10" s="64"/>
      <c r="F10" s="53" t="s">
        <v>22</v>
      </c>
      <c r="G10" s="53"/>
      <c r="H10" s="53"/>
      <c r="I10" s="53"/>
      <c r="J10" s="58"/>
      <c r="K10" s="59" t="s">
        <v>21</v>
      </c>
      <c r="L10" s="53"/>
      <c r="M10" s="53"/>
      <c r="N10" s="53"/>
      <c r="O10" s="58"/>
      <c r="P10" s="56" t="s">
        <v>8</v>
      </c>
      <c r="Q10" s="60" t="s">
        <v>9</v>
      </c>
      <c r="R10" s="60" t="s">
        <v>10</v>
      </c>
    </row>
    <row r="11" spans="1:18" ht="12.75">
      <c r="A11" s="54"/>
      <c r="B11" s="64"/>
      <c r="C11" s="64"/>
      <c r="D11" s="64"/>
      <c r="E11" s="64"/>
      <c r="F11" s="54" t="s">
        <v>4</v>
      </c>
      <c r="G11" s="53" t="s">
        <v>20</v>
      </c>
      <c r="H11" s="53"/>
      <c r="I11" s="53"/>
      <c r="J11" s="66" t="s">
        <v>7</v>
      </c>
      <c r="K11" s="56" t="s">
        <v>4</v>
      </c>
      <c r="L11" s="53" t="s">
        <v>20</v>
      </c>
      <c r="M11" s="53"/>
      <c r="N11" s="53"/>
      <c r="O11" s="66" t="s">
        <v>7</v>
      </c>
      <c r="P11" s="56"/>
      <c r="Q11" s="60"/>
      <c r="R11" s="60"/>
    </row>
    <row r="12" spans="1:18" ht="42" customHeight="1">
      <c r="A12" s="55"/>
      <c r="B12" s="65"/>
      <c r="C12" s="65"/>
      <c r="D12" s="65"/>
      <c r="E12" s="65"/>
      <c r="F12" s="55"/>
      <c r="G12" s="16" t="s">
        <v>3</v>
      </c>
      <c r="H12" s="16" t="s">
        <v>5</v>
      </c>
      <c r="I12" s="16" t="s">
        <v>6</v>
      </c>
      <c r="J12" s="67"/>
      <c r="K12" s="57"/>
      <c r="L12" s="16" t="s">
        <v>3</v>
      </c>
      <c r="M12" s="16" t="s">
        <v>5</v>
      </c>
      <c r="N12" s="16" t="s">
        <v>6</v>
      </c>
      <c r="O12" s="67"/>
      <c r="P12" s="57"/>
      <c r="Q12" s="61"/>
      <c r="R12" s="61"/>
    </row>
    <row r="13" spans="1:18" ht="12.75" customHeight="1">
      <c r="A13" s="37">
        <v>11</v>
      </c>
      <c r="B13" s="49" t="s">
        <v>35</v>
      </c>
      <c r="C13" s="50"/>
      <c r="D13" s="50"/>
      <c r="E13" s="51"/>
      <c r="F13" s="17">
        <v>48.28</v>
      </c>
      <c r="G13" s="24">
        <f>IF((F13-I7)&gt;0,F13-I7,IF(F13="","",0))</f>
        <v>9.280000000000001</v>
      </c>
      <c r="H13" s="27">
        <v>5</v>
      </c>
      <c r="I13" s="29">
        <f>IF(F13&gt;O7,120,IF(F13&gt;0,G13+H13,IF(F13="","",120)))</f>
        <v>14.280000000000001</v>
      </c>
      <c r="J13" s="33">
        <f>IF(F13&gt;0,D7/F13,"")</f>
        <v>2.816901408450704</v>
      </c>
      <c r="K13" s="18"/>
      <c r="L13" s="24">
        <f>IF((K13-I8)&gt;0,K13-I8,IF(K13="","",0))</f>
      </c>
      <c r="M13" s="18"/>
      <c r="N13" s="29">
        <v>100</v>
      </c>
      <c r="O13" s="33">
        <f>IF(K13&gt;0,D8/K13,"")</f>
      </c>
      <c r="P13" s="30">
        <f>IF(I13="","",IF(N13="","",I13+N13))</f>
        <v>114.28</v>
      </c>
      <c r="Q13" s="19">
        <f>IF(P13="","-",RANK(P13,P13:P39,1))</f>
        <v>3</v>
      </c>
      <c r="R13" s="27"/>
    </row>
    <row r="14" spans="1:18" ht="17.25" customHeight="1">
      <c r="A14" s="38"/>
      <c r="B14" s="42" t="s">
        <v>25</v>
      </c>
      <c r="C14" s="43"/>
      <c r="D14" s="43"/>
      <c r="E14" s="44"/>
      <c r="F14" s="20"/>
      <c r="G14" s="10"/>
      <c r="H14" s="11"/>
      <c r="I14" s="12"/>
      <c r="J14" s="13"/>
      <c r="K14" s="21"/>
      <c r="L14" s="12"/>
      <c r="M14" s="21"/>
      <c r="N14" s="12"/>
      <c r="O14" s="35"/>
      <c r="P14" s="31"/>
      <c r="Q14" s="22"/>
      <c r="R14" s="11"/>
    </row>
    <row r="15" spans="1:18" ht="12.75">
      <c r="A15" s="45">
        <v>12</v>
      </c>
      <c r="B15" s="39" t="s">
        <v>36</v>
      </c>
      <c r="C15" s="40"/>
      <c r="D15" s="40"/>
      <c r="E15" s="41"/>
      <c r="F15" s="14">
        <v>49.04</v>
      </c>
      <c r="G15" s="25">
        <f>IF((F15-I7)&gt;0,F15-I7,IF(F15="","",0))</f>
        <v>10.04</v>
      </c>
      <c r="H15" s="28">
        <v>5</v>
      </c>
      <c r="I15" s="26">
        <f>IF(F15&gt;O7,120,IF(F15&gt;0,G15+H15,IF(F15="","",120)))</f>
        <v>15.04</v>
      </c>
      <c r="J15" s="34">
        <f>IF(F15&gt;0,D7/F15,"")</f>
        <v>2.7732463295269167</v>
      </c>
      <c r="K15" s="15"/>
      <c r="L15" s="25">
        <f>IF((K15-I8)&gt;0,K15-I8,IF(K15="","",0))</f>
      </c>
      <c r="M15" s="15"/>
      <c r="N15" s="26">
        <v>100</v>
      </c>
      <c r="O15" s="34">
        <f>IF(K15&gt;0,D8/K15,"")</f>
      </c>
      <c r="P15" s="32">
        <f>IF(I15="","",IF(N15="","",I15+N15))</f>
        <v>115.03999999999999</v>
      </c>
      <c r="Q15" s="3">
        <f>IF(P15="","-",RANK(P15,P13:P39,1))</f>
        <v>4</v>
      </c>
      <c r="R15" s="28"/>
    </row>
    <row r="16" spans="1:18" ht="12.75">
      <c r="A16" s="45"/>
      <c r="B16" s="46" t="s">
        <v>26</v>
      </c>
      <c r="C16" s="47"/>
      <c r="D16" s="47"/>
      <c r="E16" s="48"/>
      <c r="F16" s="14"/>
      <c r="G16" s="25"/>
      <c r="H16" s="28"/>
      <c r="I16" s="26"/>
      <c r="J16" s="34"/>
      <c r="K16" s="15"/>
      <c r="L16" s="26"/>
      <c r="M16" s="15"/>
      <c r="N16" s="26"/>
      <c r="O16" s="36"/>
      <c r="P16" s="32"/>
      <c r="Q16" s="3"/>
      <c r="R16" s="28"/>
    </row>
    <row r="17" spans="1:18" ht="12.75">
      <c r="A17" s="37">
        <v>13</v>
      </c>
      <c r="B17" s="49" t="s">
        <v>37</v>
      </c>
      <c r="C17" s="50"/>
      <c r="D17" s="50"/>
      <c r="E17" s="51"/>
      <c r="F17" s="17"/>
      <c r="G17" s="24">
        <f>IF((F17-I7)&gt;0,F17-I7,IF(F17="","",0))</f>
      </c>
      <c r="H17" s="27"/>
      <c r="I17" s="29">
        <v>120</v>
      </c>
      <c r="J17" s="33">
        <f>IF(F17&gt;0,D7/F17,"")</f>
      </c>
      <c r="K17" s="18"/>
      <c r="L17" s="24">
        <f>IF((K17-I8)&gt;0,K17-I8,IF(K17="","",0))</f>
      </c>
      <c r="M17" s="18"/>
      <c r="N17" s="29">
        <v>100</v>
      </c>
      <c r="O17" s="33">
        <f>IF(K17&gt;0,D8/K17,"")</f>
      </c>
      <c r="P17" s="30">
        <f>IF(I17="","",IF(N17="","",I17+N17))</f>
        <v>220</v>
      </c>
      <c r="Q17" s="19">
        <f>IF(P17="","-",RANK(P17,P13:P39,1))</f>
        <v>5</v>
      </c>
      <c r="R17" s="27"/>
    </row>
    <row r="18" spans="1:18" ht="12.75">
      <c r="A18" s="38"/>
      <c r="B18" s="42" t="s">
        <v>27</v>
      </c>
      <c r="C18" s="43"/>
      <c r="D18" s="43"/>
      <c r="E18" s="44"/>
      <c r="F18" s="20"/>
      <c r="G18" s="10"/>
      <c r="H18" s="11"/>
      <c r="I18" s="12"/>
      <c r="J18" s="13"/>
      <c r="K18" s="21"/>
      <c r="L18" s="12"/>
      <c r="M18" s="21"/>
      <c r="N18" s="12"/>
      <c r="O18" s="35"/>
      <c r="P18" s="31"/>
      <c r="Q18" s="22"/>
      <c r="R18" s="11"/>
    </row>
    <row r="19" spans="1:18" ht="12.75">
      <c r="A19" s="45">
        <v>14</v>
      </c>
      <c r="B19" s="39" t="s">
        <v>38</v>
      </c>
      <c r="C19" s="40"/>
      <c r="D19" s="40"/>
      <c r="E19" s="41"/>
      <c r="F19" s="14">
        <v>46.75</v>
      </c>
      <c r="G19" s="25">
        <f>IF((F19-I7)&gt;0,F19-I7,IF(F19="","",0))</f>
        <v>7.75</v>
      </c>
      <c r="H19" s="28"/>
      <c r="I19" s="26">
        <f>IF(F19&gt;O7,120,IF(F19&gt;0,G19+H19,IF(F19="","",120)))</f>
        <v>7.75</v>
      </c>
      <c r="J19" s="34">
        <f>IF(F19&gt;0,D7/F19,"")</f>
        <v>2.909090909090909</v>
      </c>
      <c r="K19" s="15">
        <v>47.5</v>
      </c>
      <c r="L19" s="25">
        <f>IF((K19-I8)&gt;0,K19-I8,IF(K19="","",0))</f>
        <v>8.5</v>
      </c>
      <c r="M19" s="15"/>
      <c r="N19" s="26">
        <f>IF(K19&gt;O8,100,IF(K19&gt;0,L19+M19,IF(K19="","",100)))</f>
        <v>8.5</v>
      </c>
      <c r="O19" s="34">
        <f>IF(K19&gt;0,D8/K19,"")</f>
        <v>3.094736842105263</v>
      </c>
      <c r="P19" s="32">
        <f>IF(I19="","",IF(N19="","",I19+N19))</f>
        <v>16.25</v>
      </c>
      <c r="Q19" s="3">
        <f>IF(P19="","-",RANK(P19,P13:P39,1))</f>
        <v>1</v>
      </c>
      <c r="R19" s="28" t="s">
        <v>30</v>
      </c>
    </row>
    <row r="20" spans="1:18" ht="12.75">
      <c r="A20" s="38"/>
      <c r="B20" s="42" t="s">
        <v>28</v>
      </c>
      <c r="C20" s="43"/>
      <c r="D20" s="43"/>
      <c r="E20" s="44"/>
      <c r="F20" s="20"/>
      <c r="G20" s="10"/>
      <c r="H20" s="11"/>
      <c r="I20" s="12"/>
      <c r="J20" s="13"/>
      <c r="K20" s="21"/>
      <c r="L20" s="12"/>
      <c r="M20" s="21"/>
      <c r="N20" s="12"/>
      <c r="O20" s="35"/>
      <c r="P20" s="31"/>
      <c r="Q20" s="22"/>
      <c r="R20" s="11"/>
    </row>
    <row r="21" spans="1:18" ht="12.75">
      <c r="A21" s="45">
        <v>15</v>
      </c>
      <c r="B21" s="39" t="s">
        <v>39</v>
      </c>
      <c r="C21" s="40"/>
      <c r="D21" s="40"/>
      <c r="E21" s="41"/>
      <c r="F21" s="14">
        <v>49.7</v>
      </c>
      <c r="G21" s="25">
        <f>IF((F21-I7)&gt;0,F21-I7,IF(F21="","",0))</f>
        <v>10.700000000000003</v>
      </c>
      <c r="H21" s="28"/>
      <c r="I21" s="26">
        <f>IF(F21&gt;O7,120,IF(F21&gt;0,G21+H21,IF(F21="","",120)))</f>
        <v>10.700000000000003</v>
      </c>
      <c r="J21" s="34">
        <f>IF(F21&gt;0,D7/F21,"")</f>
        <v>2.736418511066398</v>
      </c>
      <c r="K21" s="15">
        <v>49.27</v>
      </c>
      <c r="L21" s="25">
        <f>IF((K21-I8)&gt;0,K21-I8,IF(K21="","",0))</f>
        <v>10.270000000000003</v>
      </c>
      <c r="M21" s="15"/>
      <c r="N21" s="26">
        <f>IF(K21&gt;O8,100,IF(K21&gt;0,L21+M21,IF(K21="","",100)))</f>
        <v>10.270000000000003</v>
      </c>
      <c r="O21" s="34">
        <f>IF(K21&gt;0,D8/K21,"")</f>
        <v>2.983559975644408</v>
      </c>
      <c r="P21" s="32">
        <f>IF(I21="","",IF(N21="","",I21+N21))</f>
        <v>20.970000000000006</v>
      </c>
      <c r="Q21" s="3">
        <f>IF(P21="","-",RANK(P21,P13:P39,1))</f>
        <v>2</v>
      </c>
      <c r="R21" s="28" t="s">
        <v>31</v>
      </c>
    </row>
    <row r="22" spans="1:18" ht="12.75">
      <c r="A22" s="38"/>
      <c r="B22" s="42" t="s">
        <v>29</v>
      </c>
      <c r="C22" s="43"/>
      <c r="D22" s="43"/>
      <c r="E22" s="44"/>
      <c r="F22" s="23"/>
      <c r="G22" s="12"/>
      <c r="H22" s="11"/>
      <c r="I22" s="12"/>
      <c r="J22" s="35"/>
      <c r="K22" s="21"/>
      <c r="L22" s="12"/>
      <c r="M22" s="21"/>
      <c r="N22" s="12"/>
      <c r="O22" s="35"/>
      <c r="P22" s="31"/>
      <c r="Q22" s="22"/>
      <c r="R22" s="11"/>
    </row>
    <row r="23" spans="1:18" ht="12.75">
      <c r="A23" s="45"/>
      <c r="B23" s="39"/>
      <c r="C23" s="40"/>
      <c r="D23" s="40"/>
      <c r="E23" s="41"/>
      <c r="F23" s="15"/>
      <c r="G23" s="25">
        <f>IF((F23-I7)&gt;0,F23-I7,IF(F23="","",0))</f>
      </c>
      <c r="H23" s="28"/>
      <c r="I23" s="26">
        <f>IF(F23&gt;O7,120,IF(F23&gt;0,G23+H23,IF(F23="","",120)))</f>
      </c>
      <c r="J23" s="34">
        <f>IF(F23&gt;0,D7/F23,"")</f>
      </c>
      <c r="K23" s="15"/>
      <c r="L23" s="25">
        <f>IF((K23-I8)&gt;0,K23-I8,IF(K23="","",0))</f>
      </c>
      <c r="M23" s="15"/>
      <c r="N23" s="26">
        <f>IF(K23&gt;O8,100,IF(K23&gt;0,L23+M23,IF(K23="","",100)))</f>
      </c>
      <c r="O23" s="34">
        <f>IF(K23&gt;0,D8/K23,"")</f>
      </c>
      <c r="P23" s="32">
        <f>IF(I23="","",IF(N23="","",I23+N23))</f>
      </c>
      <c r="Q23" s="3"/>
      <c r="R23" s="28"/>
    </row>
    <row r="24" spans="1:18" ht="12.75">
      <c r="A24" s="45"/>
      <c r="B24" s="46"/>
      <c r="C24" s="47"/>
      <c r="D24" s="47"/>
      <c r="E24" s="48"/>
      <c r="F24" s="15"/>
      <c r="G24" s="26"/>
      <c r="H24" s="28"/>
      <c r="I24" s="26"/>
      <c r="J24" s="36"/>
      <c r="K24" s="15"/>
      <c r="L24" s="26"/>
      <c r="M24" s="15"/>
      <c r="N24" s="26"/>
      <c r="O24" s="36"/>
      <c r="P24" s="32"/>
      <c r="Q24" s="3"/>
      <c r="R24" s="28"/>
    </row>
    <row r="25" spans="1:18" ht="12.75">
      <c r="A25" s="37"/>
      <c r="B25" s="49"/>
      <c r="C25" s="50"/>
      <c r="D25" s="50"/>
      <c r="E25" s="51"/>
      <c r="F25" s="18"/>
      <c r="G25" s="24">
        <f>IF((F25-I7)&gt;0,F25-I7,IF(F25="","",0))</f>
      </c>
      <c r="H25" s="27"/>
      <c r="I25" s="29">
        <f>IF(F25&gt;O7,120,IF(F25&gt;0,G25+H25,IF(F25="","",120)))</f>
      </c>
      <c r="J25" s="33">
        <f>IF(F25&gt;0,D7/F25,"")</f>
      </c>
      <c r="K25" s="18"/>
      <c r="L25" s="24">
        <f>IF((K25-I8)&gt;0,K25-I8,IF(K25="","",0))</f>
      </c>
      <c r="M25" s="18"/>
      <c r="N25" s="29">
        <f>IF(K25&gt;O8,100,IF(K25&gt;0,L25+M25,IF(K25="","",100)))</f>
      </c>
      <c r="O25" s="33">
        <f>IF(K25&gt;0,D8/K25,"")</f>
      </c>
      <c r="P25" s="30">
        <f>IF(I25="","",IF(N25="","",I25+N25))</f>
      </c>
      <c r="Q25" s="19"/>
      <c r="R25" s="27"/>
    </row>
    <row r="26" spans="1:18" ht="12.75">
      <c r="A26" s="38"/>
      <c r="B26" s="42"/>
      <c r="C26" s="43"/>
      <c r="D26" s="43"/>
      <c r="E26" s="44"/>
      <c r="F26" s="21"/>
      <c r="G26" s="12"/>
      <c r="H26" s="11"/>
      <c r="I26" s="12"/>
      <c r="J26" s="35"/>
      <c r="K26" s="21"/>
      <c r="L26" s="12"/>
      <c r="M26" s="21"/>
      <c r="N26" s="12"/>
      <c r="O26" s="35"/>
      <c r="P26" s="31"/>
      <c r="Q26" s="22"/>
      <c r="R26" s="11"/>
    </row>
    <row r="27" spans="1:18" ht="12.75">
      <c r="A27" s="45"/>
      <c r="B27" s="39"/>
      <c r="C27" s="40"/>
      <c r="D27" s="40"/>
      <c r="E27" s="41"/>
      <c r="F27" s="15"/>
      <c r="G27" s="25">
        <f>IF((F27-I7)&gt;0,F27-I7,IF(F27="","",0))</f>
      </c>
      <c r="H27" s="28"/>
      <c r="I27" s="26">
        <f>IF(F27&gt;O7,120,IF(F27&gt;0,G27+H27,IF(F27="","",120)))</f>
      </c>
      <c r="J27" s="34">
        <f>IF(F27&gt;0,D7/F27,"")</f>
      </c>
      <c r="K27" s="15"/>
      <c r="L27" s="25">
        <f>IF((K27-I8)&gt;0,K27-I8,IF(K27="","",0))</f>
      </c>
      <c r="M27" s="15"/>
      <c r="N27" s="26">
        <f>IF(K27&gt;O8,100,IF(K27&gt;0,L27+M27,IF(K27="","",100)))</f>
      </c>
      <c r="O27" s="34">
        <f>IF(K27&gt;0,D8/K27,"")</f>
      </c>
      <c r="P27" s="32">
        <f>IF(I27="","",IF(N27="","",I27+N27))</f>
      </c>
      <c r="Q27" s="3"/>
      <c r="R27" s="28"/>
    </row>
    <row r="28" spans="1:18" ht="12.75">
      <c r="A28" s="45"/>
      <c r="B28" s="46"/>
      <c r="C28" s="47"/>
      <c r="D28" s="47"/>
      <c r="E28" s="48"/>
      <c r="F28" s="15"/>
      <c r="G28" s="26"/>
      <c r="H28" s="28"/>
      <c r="I28" s="26"/>
      <c r="J28" s="36"/>
      <c r="K28" s="15"/>
      <c r="L28" s="26"/>
      <c r="M28" s="15"/>
      <c r="N28" s="26"/>
      <c r="O28" s="36"/>
      <c r="P28" s="32"/>
      <c r="Q28" s="3"/>
      <c r="R28" s="28"/>
    </row>
    <row r="29" spans="1:18" ht="12.75">
      <c r="A29" s="37"/>
      <c r="B29" s="49"/>
      <c r="C29" s="50"/>
      <c r="D29" s="50"/>
      <c r="E29" s="51"/>
      <c r="F29" s="18"/>
      <c r="G29" s="24">
        <f>IF((F29-I7)&gt;0,F29-I7,IF(F29="","",0))</f>
      </c>
      <c r="H29" s="27"/>
      <c r="I29" s="29">
        <f>IF(F29&gt;O7,120,IF(F29&gt;0,G29+H29,IF(F29="","",120)))</f>
      </c>
      <c r="J29" s="33">
        <f>IF(F29&gt;0,D7/F29,"")</f>
      </c>
      <c r="K29" s="18"/>
      <c r="L29" s="24">
        <f>IF((K29-I8)&gt;0,K29-I8,IF(K29="","",0))</f>
      </c>
      <c r="M29" s="18"/>
      <c r="N29" s="29">
        <f>IF(K29&gt;O8,100,IF(K29&gt;0,L29+M29,IF(K29="","",100)))</f>
      </c>
      <c r="O29" s="33">
        <f>IF(K29&gt;0,D8/K29,"")</f>
      </c>
      <c r="P29" s="30">
        <f>IF(I29="","",IF(N29="","",I29+N29))</f>
      </c>
      <c r="Q29" s="19"/>
      <c r="R29" s="27"/>
    </row>
    <row r="30" spans="1:18" ht="12.75">
      <c r="A30" s="38"/>
      <c r="B30" s="42"/>
      <c r="C30" s="43"/>
      <c r="D30" s="43"/>
      <c r="E30" s="44"/>
      <c r="F30" s="21"/>
      <c r="G30" s="12"/>
      <c r="H30" s="11"/>
      <c r="I30" s="12"/>
      <c r="J30" s="35"/>
      <c r="K30" s="21"/>
      <c r="L30" s="12"/>
      <c r="M30" s="21"/>
      <c r="N30" s="12"/>
      <c r="O30" s="35"/>
      <c r="P30" s="31"/>
      <c r="Q30" s="22"/>
      <c r="R30" s="11"/>
    </row>
    <row r="31" spans="1:18" ht="12.75">
      <c r="A31" s="45"/>
      <c r="B31" s="39"/>
      <c r="C31" s="40"/>
      <c r="D31" s="40"/>
      <c r="E31" s="41"/>
      <c r="F31" s="15"/>
      <c r="G31" s="25">
        <f>IF((F31-I7)&gt;0,F31-I7,IF(F31="","",0))</f>
      </c>
      <c r="H31" s="28"/>
      <c r="I31" s="26">
        <f>IF(F31&gt;O7,120,IF(F31&gt;0,G31+H31,IF(F31="","",120)))</f>
      </c>
      <c r="J31" s="34">
        <f>IF(F31&gt;0,D7/F31,"")</f>
      </c>
      <c r="K31" s="15"/>
      <c r="L31" s="25">
        <f>IF((K31-I8)&gt;0,K31-I8,IF(K31="","",0))</f>
      </c>
      <c r="M31" s="15"/>
      <c r="N31" s="26">
        <f>IF(K31&gt;O8,100,IF(K31&gt;0,L31+M31,IF(K31="","",100)))</f>
      </c>
      <c r="O31" s="34">
        <f>IF(K31&gt;0,D8/K31,"")</f>
      </c>
      <c r="P31" s="32">
        <f>IF(I31="","",IF(N31="","",I31+N31))</f>
      </c>
      <c r="Q31" s="3"/>
      <c r="R31" s="27"/>
    </row>
    <row r="32" spans="1:18" ht="12.75">
      <c r="A32" s="45"/>
      <c r="B32" s="46"/>
      <c r="C32" s="47"/>
      <c r="D32" s="47"/>
      <c r="E32" s="48"/>
      <c r="F32" s="15"/>
      <c r="G32" s="26"/>
      <c r="H32" s="28"/>
      <c r="I32" s="26"/>
      <c r="J32" s="36"/>
      <c r="K32" s="15"/>
      <c r="L32" s="26"/>
      <c r="M32" s="15"/>
      <c r="N32" s="26"/>
      <c r="O32" s="36"/>
      <c r="P32" s="32"/>
      <c r="Q32" s="3"/>
      <c r="R32" s="28"/>
    </row>
    <row r="33" spans="1:18" ht="12.75">
      <c r="A33" s="37"/>
      <c r="B33" s="49"/>
      <c r="C33" s="50"/>
      <c r="D33" s="50"/>
      <c r="E33" s="51"/>
      <c r="F33" s="18"/>
      <c r="G33" s="24">
        <f>IF((F33-I7)&gt;0,F33-I7,IF(F33="","",0))</f>
      </c>
      <c r="H33" s="27"/>
      <c r="I33" s="29">
        <f>IF(F33&gt;O7,120,IF(F33&gt;0,G33+H33,IF(F33="","",120)))</f>
      </c>
      <c r="J33" s="33">
        <f>IF(F33&gt;0,D7/F33,"")</f>
      </c>
      <c r="K33" s="18"/>
      <c r="L33" s="24">
        <f>IF((K33-I8)&gt;0,K33-I8,IF(K33="","",0))</f>
      </c>
      <c r="M33" s="18"/>
      <c r="N33" s="29">
        <f>IF(K33&gt;O8,100,IF(K33&gt;0,L33+M33,IF(K33="","",100)))</f>
      </c>
      <c r="O33" s="33">
        <f>IF(K33&gt;0,D8/K33,"")</f>
      </c>
      <c r="P33" s="30">
        <f>IF(I33="","",IF(N33="","",I33+N33))</f>
      </c>
      <c r="Q33" s="19"/>
      <c r="R33" s="27"/>
    </row>
    <row r="34" spans="1:18" ht="12.75">
      <c r="A34" s="38"/>
      <c r="B34" s="42"/>
      <c r="C34" s="43"/>
      <c r="D34" s="43"/>
      <c r="E34" s="44"/>
      <c r="F34" s="21"/>
      <c r="G34" s="12"/>
      <c r="H34" s="11"/>
      <c r="I34" s="12"/>
      <c r="J34" s="35"/>
      <c r="K34" s="21"/>
      <c r="L34" s="12"/>
      <c r="M34" s="21"/>
      <c r="N34" s="12"/>
      <c r="O34" s="35"/>
      <c r="P34" s="31"/>
      <c r="Q34" s="22"/>
      <c r="R34" s="11"/>
    </row>
    <row r="35" spans="1:18" ht="12.75">
      <c r="A35" s="45"/>
      <c r="B35" s="39"/>
      <c r="C35" s="40"/>
      <c r="D35" s="40"/>
      <c r="E35" s="41"/>
      <c r="F35" s="15"/>
      <c r="G35" s="25">
        <f>IF((F35-I7)&gt;0,F35-I7,IF(F35="","",0))</f>
      </c>
      <c r="H35" s="28"/>
      <c r="I35" s="26">
        <f>IF(F35&gt;O7,120,IF(F35&gt;0,G35+H35,IF(F35="","",120)))</f>
      </c>
      <c r="J35" s="34">
        <f>IF(F35&gt;0,D7/F35,"")</f>
      </c>
      <c r="K35" s="15"/>
      <c r="L35" s="25">
        <f>IF((K35-I8)&gt;0,K35-I8,IF(K35="","",0))</f>
      </c>
      <c r="M35" s="15"/>
      <c r="N35" s="26">
        <f>IF(K35&gt;O8,100,IF(K35&gt;0,L35+M35,IF(K35="","",100)))</f>
      </c>
      <c r="O35" s="34">
        <f>IF(K35&gt;0,D8/K35,"")</f>
      </c>
      <c r="P35" s="32">
        <f>IF(I35="","",IF(N35="","",I35+N35))</f>
      </c>
      <c r="Q35" s="3"/>
      <c r="R35" s="28"/>
    </row>
    <row r="36" spans="1:18" ht="12.75">
      <c r="A36" s="38"/>
      <c r="B36" s="42"/>
      <c r="C36" s="43"/>
      <c r="D36" s="43"/>
      <c r="E36" s="44"/>
      <c r="F36" s="21"/>
      <c r="G36" s="12"/>
      <c r="H36" s="11"/>
      <c r="I36" s="12"/>
      <c r="J36" s="35"/>
      <c r="K36" s="21"/>
      <c r="L36" s="12"/>
      <c r="M36" s="21"/>
      <c r="N36" s="12"/>
      <c r="O36" s="35"/>
      <c r="P36" s="31"/>
      <c r="Q36" s="22"/>
      <c r="R36" s="11"/>
    </row>
    <row r="37" spans="1:18" ht="12.75">
      <c r="A37" s="45"/>
      <c r="B37" s="39"/>
      <c r="C37" s="40"/>
      <c r="D37" s="40"/>
      <c r="E37" s="41"/>
      <c r="F37" s="15"/>
      <c r="G37" s="25">
        <f>IF((F37-I7)&gt;0,F37-I7,IF(F37="","",0))</f>
      </c>
      <c r="H37" s="28"/>
      <c r="I37" s="26">
        <f>IF(F37&gt;O7,120,IF(F37&gt;0,G37+H37,IF(F37="","",120)))</f>
      </c>
      <c r="J37" s="34">
        <f>IF(F37&gt;0,D7/F37,"")</f>
      </c>
      <c r="K37" s="15"/>
      <c r="L37" s="25">
        <f>IF((K37-I8)&gt;0,K37-I8,IF(K37="","",0))</f>
      </c>
      <c r="M37" s="15"/>
      <c r="N37" s="26">
        <f>IF(K37&gt;O8,100,IF(K37&gt;0,L37+M37,IF(K37="","",100)))</f>
      </c>
      <c r="O37" s="34">
        <f>IF(K37&gt;0,D8/K37,"")</f>
      </c>
      <c r="P37" s="32">
        <f>IF(I37="","",IF(N37="","",I37+N37))</f>
      </c>
      <c r="Q37" s="3"/>
      <c r="R37" s="28"/>
    </row>
    <row r="38" spans="1:18" ht="12.75">
      <c r="A38" s="38"/>
      <c r="B38" s="42"/>
      <c r="C38" s="43"/>
      <c r="D38" s="43"/>
      <c r="E38" s="44"/>
      <c r="F38" s="21"/>
      <c r="G38" s="12"/>
      <c r="H38" s="11"/>
      <c r="I38" s="12"/>
      <c r="J38" s="35"/>
      <c r="K38" s="21"/>
      <c r="L38" s="12"/>
      <c r="M38" s="21"/>
      <c r="N38" s="12"/>
      <c r="O38" s="35"/>
      <c r="P38" s="31"/>
      <c r="Q38" s="22"/>
      <c r="R38" s="11"/>
    </row>
    <row r="39" spans="1:18" ht="12.75">
      <c r="A39" s="37"/>
      <c r="B39" s="39"/>
      <c r="C39" s="40"/>
      <c r="D39" s="40"/>
      <c r="E39" s="41"/>
      <c r="F39" s="15"/>
      <c r="G39" s="25">
        <f>IF((F39-I7)&gt;0,F39-I7,IF(F39="","",0))</f>
      </c>
      <c r="H39" s="28"/>
      <c r="I39" s="26">
        <f>IF(F39&gt;O7,120,IF(F39&gt;0,G39+H39,IF(F39="","",120)))</f>
      </c>
      <c r="J39" s="34">
        <f>IF(F39&gt;0,D7/F39,"")</f>
      </c>
      <c r="K39" s="15"/>
      <c r="L39" s="25">
        <f>IF((K39-I8)&gt;0,K39-I8,IF(K39="","",0))</f>
      </c>
      <c r="M39" s="15"/>
      <c r="N39" s="26">
        <f>IF(K39&gt;O8,100,IF(K39&gt;0,L39+M39,IF(K39="","",100)))</f>
      </c>
      <c r="O39" s="34">
        <f>IF(K39&gt;0,D8/K39,"")</f>
      </c>
      <c r="P39" s="32">
        <f>IF(I39="","",IF(N39="","",I39+N39))</f>
      </c>
      <c r="Q39" s="3"/>
      <c r="R39" s="28"/>
    </row>
    <row r="40" spans="1:18" ht="12.75">
      <c r="A40" s="38"/>
      <c r="B40" s="42"/>
      <c r="C40" s="43"/>
      <c r="D40" s="43"/>
      <c r="E40" s="44"/>
      <c r="F40" s="21"/>
      <c r="G40" s="12"/>
      <c r="H40" s="11"/>
      <c r="I40" s="12"/>
      <c r="J40" s="35"/>
      <c r="K40" s="21"/>
      <c r="L40" s="12"/>
      <c r="M40" s="21"/>
      <c r="N40" s="12"/>
      <c r="O40" s="35"/>
      <c r="P40" s="31"/>
      <c r="Q40" s="22"/>
      <c r="R40" s="11"/>
    </row>
  </sheetData>
  <sheetProtection/>
  <mergeCells count="60">
    <mergeCell ref="A39:A40"/>
    <mergeCell ref="B39:E39"/>
    <mergeCell ref="B40:E40"/>
    <mergeCell ref="A35:A36"/>
    <mergeCell ref="B35:E35"/>
    <mergeCell ref="B36:E36"/>
    <mergeCell ref="A37:A38"/>
    <mergeCell ref="B37:E37"/>
    <mergeCell ref="B38:E38"/>
    <mergeCell ref="A31:A32"/>
    <mergeCell ref="B31:E31"/>
    <mergeCell ref="B32:E32"/>
    <mergeCell ref="A33:A34"/>
    <mergeCell ref="B33:E33"/>
    <mergeCell ref="B34:E34"/>
    <mergeCell ref="A27:A28"/>
    <mergeCell ref="B27:E27"/>
    <mergeCell ref="B28:E28"/>
    <mergeCell ref="A29:A30"/>
    <mergeCell ref="B29:E29"/>
    <mergeCell ref="B30:E30"/>
    <mergeCell ref="A23:A24"/>
    <mergeCell ref="B23:E23"/>
    <mergeCell ref="B24:E24"/>
    <mergeCell ref="A25:A26"/>
    <mergeCell ref="B25:E25"/>
    <mergeCell ref="B26:E26"/>
    <mergeCell ref="A13:A14"/>
    <mergeCell ref="A19:A20"/>
    <mergeCell ref="B19:E19"/>
    <mergeCell ref="B20:E20"/>
    <mergeCell ref="A21:A22"/>
    <mergeCell ref="B21:E21"/>
    <mergeCell ref="B22:E22"/>
    <mergeCell ref="A15:A16"/>
    <mergeCell ref="B15:E15"/>
    <mergeCell ref="B16:E16"/>
    <mergeCell ref="A17:A18"/>
    <mergeCell ref="B17:E17"/>
    <mergeCell ref="B18:E18"/>
    <mergeCell ref="A1:R1"/>
    <mergeCell ref="A2:R2"/>
    <mergeCell ref="A4:R4"/>
    <mergeCell ref="G11:I11"/>
    <mergeCell ref="L11:N11"/>
    <mergeCell ref="F11:F12"/>
    <mergeCell ref="K11:K12"/>
    <mergeCell ref="F10:J10"/>
    <mergeCell ref="K10:O10"/>
    <mergeCell ref="Q10:Q12"/>
    <mergeCell ref="B14:E14"/>
    <mergeCell ref="P10:P12"/>
    <mergeCell ref="R10:R12"/>
    <mergeCell ref="A5:B5"/>
    <mergeCell ref="Q5:R5"/>
    <mergeCell ref="B10:E12"/>
    <mergeCell ref="A10:A12"/>
    <mergeCell ref="O11:O12"/>
    <mergeCell ref="J11:J12"/>
    <mergeCell ref="B13:E13"/>
  </mergeCells>
  <printOptions/>
  <pageMargins left="0.984251968503937" right="0.7874015748031497" top="0.5905511811023623" bottom="0.3937007874015748" header="0" footer="0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"ПО "Севмаш"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Emu3635</dc:creator>
  <cp:keywords/>
  <dc:description/>
  <cp:lastModifiedBy>1</cp:lastModifiedBy>
  <cp:lastPrinted>2010-05-13T16:02:24Z</cp:lastPrinted>
  <dcterms:created xsi:type="dcterms:W3CDTF">2010-04-28T05:16:58Z</dcterms:created>
  <dcterms:modified xsi:type="dcterms:W3CDTF">2014-01-27T14:41:03Z</dcterms:modified>
  <cp:category/>
  <cp:version/>
  <cp:contentType/>
  <cp:contentStatus/>
</cp:coreProperties>
</file>